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Bank Rec" sheetId="1" r:id="rId1"/>
    <sheet name="Income" sheetId="2" r:id="rId2"/>
    <sheet name="Expenditure" sheetId="3" r:id="rId3"/>
    <sheet name="Deposit Ac's" sheetId="4" r:id="rId4"/>
  </sheets>
  <definedNames>
    <definedName name="_xlnm.Print_Area" localSheetId="3">'Deposit Ac''s'!$A$1:$L$20</definedName>
    <definedName name="_xlnm.Print_Area" localSheetId="2">'Expenditure'!$A$1:$AJ$48</definedName>
    <definedName name="_xlnm.Print_Area" localSheetId="1">'Income'!$A$1:$L$19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O10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C10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I10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C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I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O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C37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C38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C36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<sst xmlns="http://schemas.openxmlformats.org/spreadsheetml/2006/main" count="200" uniqueCount="123">
  <si>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</si>
  <si>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</si>
  <si>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</si>
  <si>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</si>
  <si>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</si>
  <si>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</si>
  <si>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</si>
  <si>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</si>
  <si>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Balance B/fwd</t>
  </si>
  <si>
    <t>Plus Receipts</t>
  </si>
  <si>
    <t>Less Payments</t>
  </si>
  <si>
    <t>Balance C/fwd</t>
  </si>
  <si>
    <t>Bank:</t>
  </si>
  <si>
    <t>Less Unpaid Chqs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</si>
  <si>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</si>
  <si>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</si>
  <si>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</si>
  <si>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</si>
  <si>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</si>
  <si>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</si>
  <si>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</si>
  <si>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</si>
  <si>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</si>
  <si>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</si>
  <si>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</si>
  <si>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</si>
  <si>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</si>
  <si>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</si>
  <si>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</si>
  <si>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</si>
  <si>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</si>
  <si>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</si>
  <si>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</si>
  <si>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</si>
  <si>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</si>
  <si>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</si>
  <si>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</si>
  <si>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</si>
  <si>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</si>
  <si>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</si>
  <si>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</si>
  <si>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</si>
  <si>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</si>
  <si>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</si>
  <si>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</si>
  <si>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</si>
  <si>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</si>
  <si>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</si>
  <si>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</si>
  <si>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</si>
  <si>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</si>
  <si>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</si>
  <si>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</si>
  <si>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</si>
  <si>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</si>
  <si>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</si>
  <si>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</si>
  <si>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</si>
  <si>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</si>
  <si>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</si>
  <si>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</si>
  <si>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</si>
  <si>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</si>
  <si>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</si>
  <si>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</si>
  <si>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account</t>
  </si>
  <si>
    <t>Nationwide Deposit Account</t>
  </si>
  <si>
    <t>Nationwide A/c</t>
  </si>
  <si>
    <t>Interest-National Savings Inv Bond</t>
  </si>
  <si>
    <t>DD</t>
  </si>
  <si>
    <t>OPAL (Talk Talk Business)</t>
  </si>
  <si>
    <t>01606 854451, phoneline and internet</t>
  </si>
  <si>
    <t>Mid Cheshire Grounds Maintenance Ltd</t>
  </si>
  <si>
    <t>Net pay-February 2017</t>
  </si>
  <si>
    <t>Woodland Trust</t>
  </si>
  <si>
    <t>2016/17 Subscription</t>
  </si>
  <si>
    <t>BT Group plc</t>
  </si>
  <si>
    <t>Interest Received</t>
  </si>
  <si>
    <t>Claymore Business Machines</t>
  </si>
  <si>
    <t>NW Air Ambulance</t>
  </si>
  <si>
    <t>Weaverham Community Youth Centre</t>
  </si>
  <si>
    <t>1st Weaverham Sea Scouts</t>
  </si>
  <si>
    <t>donation</t>
  </si>
  <si>
    <t>Weaverham Forest Primary School</t>
  </si>
  <si>
    <t>Weaverham CFC u11s Yellows</t>
  </si>
  <si>
    <t>Weaverham Rose Fete</t>
  </si>
  <si>
    <t>Weaverham Village Show</t>
  </si>
  <si>
    <t>Friends of Owley Wood</t>
  </si>
  <si>
    <t>Owley Wood BP Scouts</t>
  </si>
  <si>
    <t>Weaverham Gymnastics club</t>
  </si>
  <si>
    <t>Weaverham Community Association</t>
  </si>
  <si>
    <t>tree survey drawings</t>
  </si>
  <si>
    <t>Zurich Insurance</t>
  </si>
  <si>
    <t>annual premium</t>
  </si>
  <si>
    <t>Nemesis fireworks</t>
  </si>
  <si>
    <t>deposit for Novenber Fireworks</t>
  </si>
  <si>
    <t>Cheques unpresented at 30th April</t>
  </si>
  <si>
    <t>Weaverham BP Scouts</t>
  </si>
  <si>
    <t>Premium email service</t>
  </si>
  <si>
    <t>Campaign for Protection of Rural Eng.</t>
  </si>
  <si>
    <t>annual subscription</t>
  </si>
  <si>
    <t>Weaveram CYC</t>
  </si>
  <si>
    <t>1st Wea. Sea S.</t>
  </si>
  <si>
    <t>Weaverham RF</t>
  </si>
  <si>
    <t>Weaverham VS</t>
  </si>
  <si>
    <t>Owley Wood S</t>
  </si>
  <si>
    <t>Unpreented cheques at 30th April 2017</t>
  </si>
  <si>
    <t>Total balances at 30th April 2017</t>
  </si>
  <si>
    <t>Total Balance B/fwd @ 1st April 2017</t>
  </si>
  <si>
    <t>Total Balance C/fwd on 1st May 2017</t>
  </si>
  <si>
    <t>Month April 2017</t>
  </si>
  <si>
    <t>2017/18 Precept CW&amp;C</t>
  </si>
  <si>
    <t>VAT repayment</t>
  </si>
  <si>
    <t>MONTH: April 2017</t>
  </si>
  <si>
    <t>Internal transfoer</t>
  </si>
  <si>
    <t>MONTH April 2017</t>
  </si>
  <si>
    <t>Balance as per statement @ 30 Apr</t>
  </si>
  <si>
    <t>Transfer</t>
  </si>
  <si>
    <t xml:space="preserve"> </t>
  </si>
  <si>
    <t>Finance &amp; Personnel Committee Meeting - 14th June 2017</t>
  </si>
  <si>
    <t>Parish Council Meeting - 19th June 2017</t>
  </si>
  <si>
    <t>Parish Council Meeting  - 19th June 2017</t>
  </si>
  <si>
    <t>March contract and LHF rolling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</si>
</sst>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u val="single"/>
      <sz val="18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u val="singleAccounting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33" borderId="10" xfId="42" applyFont="1" applyFill="1" applyBorder="1" applyAlignment="1">
      <alignment/>
    </xf>
    <xf numFmtId="43" fontId="9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9" fillId="0" borderId="12" xfId="42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3" fontId="17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1" xfId="42" applyFont="1" applyBorder="1" applyAlignment="1">
      <alignment/>
    </xf>
    <xf numFmtId="43" fontId="17" fillId="0" borderId="0" xfId="42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17" fillId="0" borderId="13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43" fontId="14" fillId="0" borderId="14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7" fillId="0" borderId="0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3" fontId="11" fillId="0" borderId="16" xfId="42" applyFont="1" applyBorder="1" applyAlignment="1">
      <alignment/>
    </xf>
    <xf numFmtId="0" fontId="9" fillId="0" borderId="17" xfId="0" applyFont="1" applyBorder="1" applyAlignment="1">
      <alignment/>
    </xf>
    <xf numFmtId="43" fontId="9" fillId="33" borderId="18" xfId="42" applyFont="1" applyFill="1" applyBorder="1" applyAlignment="1">
      <alignment/>
    </xf>
    <xf numFmtId="0" fontId="10" fillId="0" borderId="19" xfId="0" applyFont="1" applyBorder="1" applyAlignment="1">
      <alignment horizontal="center"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3" xfId="42" applyFont="1" applyFill="1" applyBorder="1" applyAlignment="1">
      <alignment/>
    </xf>
    <xf numFmtId="43" fontId="14" fillId="2" borderId="16" xfId="42" applyFont="1" applyFill="1" applyBorder="1" applyAlignment="1">
      <alignment/>
    </xf>
    <xf numFmtId="43" fontId="17" fillId="2" borderId="0" xfId="42" applyFont="1" applyFill="1" applyBorder="1" applyAlignment="1">
      <alignment/>
    </xf>
    <xf numFmtId="43" fontId="17" fillId="2" borderId="13" xfId="42" applyFont="1" applyFill="1" applyBorder="1" applyAlignment="1">
      <alignment/>
    </xf>
    <xf numFmtId="43" fontId="18" fillId="2" borderId="13" xfId="42" applyFont="1" applyFill="1" applyBorder="1" applyAlignment="1">
      <alignment/>
    </xf>
    <xf numFmtId="43" fontId="17" fillId="2" borderId="20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3" fontId="17" fillId="2" borderId="0" xfId="42" applyFont="1" applyFill="1" applyAlignment="1">
      <alignment/>
    </xf>
    <xf numFmtId="43" fontId="17" fillId="2" borderId="21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22" xfId="42" applyFont="1" applyBorder="1" applyAlignment="1">
      <alignment horizontal="center"/>
    </xf>
    <xf numFmtId="16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2" fillId="0" borderId="0" xfId="0" applyFont="1" applyAlignment="1">
      <alignment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2" fontId="9" fillId="34" borderId="0" xfId="42" applyNumberFormat="1" applyFont="1" applyFill="1" applyAlignment="1">
      <alignment/>
    </xf>
    <xf numFmtId="14" fontId="9" fillId="0" borderId="0" xfId="0" applyNumberFormat="1" applyFont="1" applyAlignment="1">
      <alignment/>
    </xf>
    <xf numFmtId="2" fontId="9" fillId="0" borderId="11" xfId="42" applyNumberFormat="1" applyFont="1" applyBorder="1" applyAlignment="1">
      <alignment/>
    </xf>
    <xf numFmtId="2" fontId="9" fillId="0" borderId="0" xfId="42" applyNumberFormat="1" applyFont="1" applyBorder="1" applyAlignment="1">
      <alignment/>
    </xf>
    <xf numFmtId="43" fontId="17" fillId="0" borderId="14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" fontId="17" fillId="0" borderId="0" xfId="0" applyNumberFormat="1" applyFont="1" applyAlignment="1">
      <alignment/>
    </xf>
    <xf numFmtId="16" fontId="14" fillId="0" borderId="0" xfId="0" applyNumberFormat="1" applyFont="1" applyAlignment="1">
      <alignment/>
    </xf>
    <xf numFmtId="0" fontId="6" fillId="0" borderId="0" xfId="0" applyFont="1" applyAlignment="1">
      <alignment/>
    </xf>
    <xf numFmtId="43" fontId="19" fillId="0" borderId="0" xfId="42" applyFont="1" applyAlignment="1">
      <alignment/>
    </xf>
    <xf numFmtId="1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/>
    </xf>
    <xf numFmtId="43" fontId="14" fillId="0" borderId="0" xfId="42" applyFont="1" applyAlignment="1">
      <alignment/>
    </xf>
    <xf numFmtId="0" fontId="14" fillId="0" borderId="0" xfId="0" applyFont="1" applyAlignment="1">
      <alignment horizontal="left"/>
    </xf>
    <xf numFmtId="43" fontId="14" fillId="0" borderId="0" xfId="42" applyFont="1" applyAlignment="1">
      <alignment horizontal="center"/>
    </xf>
    <xf numFmtId="16" fontId="14" fillId="0" borderId="0" xfId="0" applyNumberFormat="1" applyFont="1" applyAlignment="1">
      <alignment horizontal="left"/>
    </xf>
    <xf numFmtId="43" fontId="17" fillId="0" borderId="20" xfId="42" applyFont="1" applyBorder="1" applyAlignment="1">
      <alignment/>
    </xf>
    <xf numFmtId="43" fontId="14" fillId="0" borderId="0" xfId="42" applyFont="1" applyAlignment="1" quotePrefix="1">
      <alignment/>
    </xf>
    <xf numFmtId="49" fontId="1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2" fontId="10" fillId="0" borderId="13" xfId="0" applyNumberFormat="1" applyFont="1" applyFill="1" applyBorder="1" applyAlignment="1">
      <alignment/>
    </xf>
    <xf numFmtId="4" fontId="14" fillId="2" borderId="0" xfId="42" applyNumberFormat="1" applyFont="1" applyFill="1" applyAlignment="1">
      <alignment/>
    </xf>
    <xf numFmtId="17" fontId="5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45.57421875" style="3" bestFit="1" customWidth="1"/>
    <col min="2" max="2" width="17.28125" style="3" customWidth="1"/>
    <col min="3" max="3" width="16.140625" style="3" bestFit="1" customWidth="1"/>
    <col min="4" max="4" width="6.7109375" style="3" customWidth="1"/>
    <col min="5" max="5" width="14.8515625" style="3" customWidth="1"/>
    <col min="6" max="7" width="5.7109375" style="3" customWidth="1"/>
    <col min="8" max="9" width="14.8515625" style="3" customWidth="1"/>
    <col min="10" max="10" width="3.57421875" style="3" customWidth="1"/>
    <col min="11" max="11" width="8.140625" style="3" bestFit="1" customWidth="1"/>
    <col min="12" max="13" width="3.57421875" style="3" customWidth="1"/>
    <col min="14" max="15" width="14.8515625" style="3" customWidth="1"/>
    <col min="16" max="16" width="3.57421875" style="3" customWidth="1"/>
    <col min="17" max="17" width="8.140625" style="3" bestFit="1" customWidth="1"/>
    <col min="18" max="16384" width="9.140625" style="3" customWidth="1"/>
  </cols>
  <sheetData>
    <row r="1" ht="12.75"/>
    <row r="2" spans="1:17" ht="23.25">
      <c r="A2" s="124" t="s">
        <v>118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ht="2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ht="12.75"/>
    <row r="5" s="23" customFormat="1" ht="18.75">
      <c r="A5" s="7" t="s">
        <v>115</v>
      </c>
    </row>
    <row r="6" s="23" customFormat="1" ht="18.75">
      <c r="A6" s="42"/>
    </row>
    <row r="7" spans="2:17" s="23" customFormat="1" ht="18.75">
      <c r="B7" s="126" t="s">
        <v>2</v>
      </c>
      <c r="C7" s="126"/>
      <c r="D7" s="126"/>
      <c r="E7" s="126"/>
      <c r="F7" s="44"/>
      <c r="H7" s="126" t="s">
        <v>3</v>
      </c>
      <c r="I7" s="126"/>
      <c r="J7" s="126"/>
      <c r="K7" s="126"/>
      <c r="L7" s="45"/>
      <c r="N7" s="126" t="s">
        <v>66</v>
      </c>
      <c r="O7" s="126"/>
      <c r="P7" s="126"/>
      <c r="Q7" s="126"/>
    </row>
    <row r="8" spans="2:12" s="23" customFormat="1" ht="18.75">
      <c r="B8" s="46"/>
      <c r="C8" s="46"/>
      <c r="D8" s="46"/>
      <c r="E8" s="47"/>
      <c r="F8" s="44"/>
      <c r="L8" s="45"/>
    </row>
    <row r="9" spans="1:17" s="23" customFormat="1" ht="18.75">
      <c r="A9" s="48" t="s">
        <v>4</v>
      </c>
      <c r="B9" s="43" t="s">
        <v>5</v>
      </c>
      <c r="C9" s="43" t="s">
        <v>6</v>
      </c>
      <c r="D9" s="42"/>
      <c r="E9" s="49" t="s">
        <v>7</v>
      </c>
      <c r="F9" s="50"/>
      <c r="H9" s="43" t="s">
        <v>5</v>
      </c>
      <c r="I9" s="43" t="s">
        <v>6</v>
      </c>
      <c r="J9" s="42"/>
      <c r="K9" s="49" t="s">
        <v>7</v>
      </c>
      <c r="L9" s="45"/>
      <c r="N9" s="43" t="s">
        <v>5</v>
      </c>
      <c r="O9" s="43" t="s">
        <v>6</v>
      </c>
      <c r="P9" s="42"/>
      <c r="Q9" s="49" t="s">
        <v>7</v>
      </c>
    </row>
    <row r="10" spans="1:17" s="23" customFormat="1" ht="18.75">
      <c r="A10" s="23" t="s">
        <v>8</v>
      </c>
      <c r="C10" s="51">
        <v>3394.18</v>
      </c>
      <c r="D10" s="52"/>
      <c r="E10" s="53"/>
      <c r="F10" s="54"/>
      <c r="H10" s="52"/>
      <c r="I10" s="51">
        <v>10923.33</v>
      </c>
      <c r="J10" s="52"/>
      <c r="K10" s="52"/>
      <c r="L10" s="45"/>
      <c r="N10" s="52"/>
      <c r="O10" s="51">
        <v>54058.72</v>
      </c>
      <c r="P10" s="52"/>
      <c r="Q10" s="52"/>
    </row>
    <row r="11" spans="1:17" s="23" customFormat="1" ht="18.75">
      <c r="A11" s="23" t="s">
        <v>9</v>
      </c>
      <c r="B11" s="70"/>
      <c r="C11" s="70">
        <v>78713.16</v>
      </c>
      <c r="D11" s="70"/>
      <c r="E11" s="71">
        <f>+Income!D10</f>
        <v>1949.46</v>
      </c>
      <c r="F11" s="54"/>
      <c r="H11" s="70"/>
      <c r="I11" s="70">
        <v>2.32</v>
      </c>
      <c r="J11" s="70"/>
      <c r="K11" s="70"/>
      <c r="L11" s="45"/>
      <c r="N11" s="70"/>
      <c r="O11" s="70"/>
      <c r="P11" s="70"/>
      <c r="Q11" s="70"/>
    </row>
    <row r="12" spans="1:17" s="23" customFormat="1" ht="18.75">
      <c r="A12" s="23" t="s">
        <v>117</v>
      </c>
      <c r="B12" s="70"/>
      <c r="C12" s="70"/>
      <c r="D12" s="70"/>
      <c r="E12" s="71"/>
      <c r="F12" s="54"/>
      <c r="H12" s="70"/>
      <c r="I12" s="70"/>
      <c r="J12" s="70"/>
      <c r="K12" s="70"/>
      <c r="L12" s="45"/>
      <c r="N12" s="70"/>
      <c r="O12" s="70">
        <v>-10000</v>
      </c>
      <c r="P12" s="70"/>
      <c r="Q12" s="70"/>
    </row>
    <row r="13" spans="1:17" s="23" customFormat="1" ht="18.75">
      <c r="A13" s="23" t="s">
        <v>10</v>
      </c>
      <c r="B13" s="70">
        <f>+Expenditure!E28</f>
        <v>7046.77</v>
      </c>
      <c r="C13" s="70"/>
      <c r="D13" s="70"/>
      <c r="E13" s="71"/>
      <c r="F13" s="54"/>
      <c r="H13" s="70">
        <f>+'Deposit Ac''s'!D12+'Deposit Ac''s'!E12+'Deposit Ac''s'!F12</f>
        <v>0</v>
      </c>
      <c r="I13" s="70"/>
      <c r="J13" s="70"/>
      <c r="K13" s="70"/>
      <c r="L13" s="56"/>
      <c r="N13" s="70">
        <f>+'Deposit Ac''s'!D9+'Deposit Ac''s'!E9+'Deposit Ac''s'!F9</f>
        <v>0</v>
      </c>
      <c r="O13" s="70"/>
      <c r="P13" s="70"/>
      <c r="Q13" s="70"/>
    </row>
    <row r="14" spans="2:17" s="23" customFormat="1" ht="18.75">
      <c r="B14" s="72">
        <f>SUM(B10:B13)</f>
        <v>7046.77</v>
      </c>
      <c r="C14" s="73">
        <f>SUM(C10:C13)</f>
        <v>82107.34</v>
      </c>
      <c r="D14" s="70"/>
      <c r="E14" s="71"/>
      <c r="F14" s="54"/>
      <c r="H14" s="72">
        <f>SUM(H4:H13)</f>
        <v>0</v>
      </c>
      <c r="I14" s="72">
        <f>SUM(I4:I13)</f>
        <v>10925.65</v>
      </c>
      <c r="J14" s="70"/>
      <c r="K14" s="70"/>
      <c r="L14" s="45"/>
      <c r="N14" s="72">
        <f>SUM(N4:N13)</f>
        <v>0</v>
      </c>
      <c r="O14" s="72">
        <f>SUM(O4:O13)</f>
        <v>44058.72</v>
      </c>
      <c r="P14" s="70"/>
      <c r="Q14" s="70"/>
    </row>
    <row r="15" spans="1:17" s="23" customFormat="1" ht="18.75">
      <c r="A15" s="42" t="s">
        <v>11</v>
      </c>
      <c r="B15" s="74"/>
      <c r="C15" s="75">
        <f>+C14-B14</f>
        <v>75060.56999999999</v>
      </c>
      <c r="D15" s="70"/>
      <c r="E15" s="72">
        <f>SUM(E11:E14)</f>
        <v>1949.46</v>
      </c>
      <c r="F15" s="54"/>
      <c r="H15" s="70"/>
      <c r="I15" s="75">
        <f>+I14-H14</f>
        <v>10925.65</v>
      </c>
      <c r="J15" s="70"/>
      <c r="K15" s="76">
        <f>SUM(K11:K14)</f>
        <v>0</v>
      </c>
      <c r="L15" s="45"/>
      <c r="N15" s="70"/>
      <c r="O15" s="75">
        <f>+O14-N14</f>
        <v>44058.72</v>
      </c>
      <c r="P15" s="70"/>
      <c r="Q15" s="76">
        <f>SUM(Q11:Q14)</f>
        <v>0</v>
      </c>
    </row>
    <row r="16" spans="2:17" s="23" customFormat="1" ht="18.75">
      <c r="B16" s="52"/>
      <c r="C16" s="55"/>
      <c r="D16" s="52"/>
      <c r="E16" s="53"/>
      <c r="F16" s="54"/>
      <c r="H16" s="52"/>
      <c r="I16" s="52"/>
      <c r="J16" s="52"/>
      <c r="K16" s="52"/>
      <c r="L16" s="45"/>
      <c r="N16" s="52"/>
      <c r="O16" s="52"/>
      <c r="P16" s="52"/>
      <c r="Q16" s="52"/>
    </row>
    <row r="17" spans="2:17" s="23" customFormat="1" ht="18.75">
      <c r="B17" s="52"/>
      <c r="C17" s="52"/>
      <c r="D17" s="52"/>
      <c r="E17" s="53"/>
      <c r="F17" s="54"/>
      <c r="H17" s="52"/>
      <c r="I17" s="52"/>
      <c r="J17" s="52"/>
      <c r="K17" s="52"/>
      <c r="L17" s="45"/>
      <c r="N17" s="52"/>
      <c r="O17" s="52"/>
      <c r="P17" s="52"/>
      <c r="Q17" s="52"/>
    </row>
    <row r="18" spans="1:21" s="23" customFormat="1" ht="18.75">
      <c r="A18" s="48" t="s">
        <v>12</v>
      </c>
      <c r="B18" s="43" t="s">
        <v>5</v>
      </c>
      <c r="C18" s="43" t="s">
        <v>6</v>
      </c>
      <c r="D18" s="52"/>
      <c r="E18" s="53"/>
      <c r="F18" s="54"/>
      <c r="H18" s="43" t="s">
        <v>5</v>
      </c>
      <c r="I18" s="43" t="s">
        <v>6</v>
      </c>
      <c r="J18" s="52"/>
      <c r="K18" s="52"/>
      <c r="L18" s="45"/>
      <c r="N18" s="43" t="s">
        <v>5</v>
      </c>
      <c r="O18" s="43" t="s">
        <v>6</v>
      </c>
      <c r="P18" s="52"/>
      <c r="Q18" s="52"/>
      <c r="T18" s="52"/>
      <c r="U18" s="52"/>
    </row>
    <row r="19" spans="1:17" s="23" customFormat="1" ht="18.75">
      <c r="A19" s="23" t="s">
        <v>116</v>
      </c>
      <c r="B19" s="52"/>
      <c r="C19" s="52">
        <v>76560.57</v>
      </c>
      <c r="D19" s="52"/>
      <c r="E19" s="53"/>
      <c r="F19" s="54"/>
      <c r="H19" s="52"/>
      <c r="I19" s="52">
        <v>10925.65</v>
      </c>
      <c r="J19" s="52"/>
      <c r="K19" s="52"/>
      <c r="L19" s="45"/>
      <c r="N19" s="52"/>
      <c r="O19" s="52">
        <v>44058.72</v>
      </c>
      <c r="P19" s="52"/>
      <c r="Q19" s="52"/>
    </row>
    <row r="20" spans="1:17" s="23" customFormat="1" ht="18.75">
      <c r="A20" s="23" t="s">
        <v>13</v>
      </c>
      <c r="B20" s="121">
        <v>1500</v>
      </c>
      <c r="C20" s="70"/>
      <c r="D20" s="52"/>
      <c r="E20" s="53"/>
      <c r="F20" s="54"/>
      <c r="H20" s="70">
        <f>D75</f>
        <v>0</v>
      </c>
      <c r="I20" s="70"/>
      <c r="J20" s="52"/>
      <c r="K20" s="52"/>
      <c r="L20" s="45"/>
      <c r="N20" s="70">
        <f>J78</f>
        <v>0</v>
      </c>
      <c r="O20" s="70"/>
      <c r="P20" s="52"/>
      <c r="Q20" s="52"/>
    </row>
    <row r="21" spans="2:17" s="23" customFormat="1" ht="18.75">
      <c r="B21" s="72">
        <f>SUM(B19:B20)</f>
        <v>1500</v>
      </c>
      <c r="C21" s="73">
        <f>SUM(C19:C20)</f>
        <v>76560.57</v>
      </c>
      <c r="D21" s="52"/>
      <c r="E21" s="53"/>
      <c r="F21" s="54"/>
      <c r="H21" s="72">
        <f>SUM(H19:H20)</f>
        <v>0</v>
      </c>
      <c r="I21" s="72">
        <f>SUM(I19:I20)</f>
        <v>10925.65</v>
      </c>
      <c r="J21" s="52"/>
      <c r="K21" s="52"/>
      <c r="L21" s="45"/>
      <c r="N21" s="72">
        <f>SUM(N19:N20)</f>
        <v>0</v>
      </c>
      <c r="O21" s="72">
        <f>SUM(O19:O20)</f>
        <v>44058.72</v>
      </c>
      <c r="P21" s="52"/>
      <c r="Q21" s="52"/>
    </row>
    <row r="22" spans="1:17" s="23" customFormat="1" ht="19.5" thickBot="1">
      <c r="A22" s="42" t="s">
        <v>11</v>
      </c>
      <c r="B22" s="74"/>
      <c r="C22" s="77">
        <f>+C21-B21</f>
        <v>75060.57</v>
      </c>
      <c r="D22" s="52"/>
      <c r="E22" s="53"/>
      <c r="F22" s="54"/>
      <c r="H22" s="70"/>
      <c r="I22" s="77">
        <v>10925.65</v>
      </c>
      <c r="J22" s="52"/>
      <c r="K22" s="52"/>
      <c r="L22" s="45"/>
      <c r="N22" s="70"/>
      <c r="O22" s="77">
        <v>44058.72</v>
      </c>
      <c r="P22" s="52"/>
      <c r="Q22" s="52"/>
    </row>
    <row r="23" spans="2:9" s="23" customFormat="1" ht="18.75">
      <c r="B23" s="78"/>
      <c r="C23" s="79">
        <f>+C15-C22</f>
        <v>0</v>
      </c>
      <c r="H23" s="70"/>
      <c r="I23" s="79">
        <f>+I15-I22</f>
        <v>0</v>
      </c>
    </row>
    <row r="24" spans="1:17" s="23" customFormat="1" ht="18.75">
      <c r="A24" s="59"/>
      <c r="B24" s="60"/>
      <c r="C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="23" customFormat="1" ht="18.75">
      <c r="A25" s="51"/>
    </row>
    <row r="26" s="23" customFormat="1" ht="18.75">
      <c r="A26" s="51"/>
    </row>
    <row r="27" spans="1:3" s="23" customFormat="1" ht="18.75">
      <c r="A27" s="48" t="s">
        <v>107</v>
      </c>
      <c r="B27" s="42"/>
      <c r="C27" s="42"/>
    </row>
    <row r="28" spans="1:17" s="23" customFormat="1" ht="18.75">
      <c r="A28" s="42"/>
      <c r="B28" s="43" t="s">
        <v>5</v>
      </c>
      <c r="C28" s="43" t="s">
        <v>6</v>
      </c>
      <c r="H28" s="28" t="s">
        <v>14</v>
      </c>
      <c r="O28" s="3"/>
      <c r="P28" s="3"/>
      <c r="Q28" s="3"/>
    </row>
    <row r="29" spans="1:17" s="23" customFormat="1" ht="18.75">
      <c r="A29" s="42" t="s">
        <v>15</v>
      </c>
      <c r="B29" s="51"/>
      <c r="C29" s="80">
        <v>75060.57</v>
      </c>
      <c r="H29" s="29"/>
      <c r="O29" s="3"/>
      <c r="P29" s="3"/>
      <c r="Q29" s="3"/>
    </row>
    <row r="30" spans="1:17" s="23" customFormat="1" ht="18.75">
      <c r="A30" s="42" t="s">
        <v>17</v>
      </c>
      <c r="B30" s="42"/>
      <c r="C30" s="81">
        <v>10925.65</v>
      </c>
      <c r="D30" s="62"/>
      <c r="G30" s="30">
        <v>1</v>
      </c>
      <c r="H30" s="23" t="s">
        <v>119</v>
      </c>
      <c r="P30" s="3"/>
      <c r="Q30" s="3"/>
    </row>
    <row r="31" spans="1:17" s="23" customFormat="1" ht="18.75">
      <c r="A31" s="42" t="s">
        <v>67</v>
      </c>
      <c r="B31" s="42"/>
      <c r="C31" s="81">
        <v>44058.72</v>
      </c>
      <c r="D31" s="62"/>
      <c r="F31" s="52"/>
      <c r="H31" s="29"/>
      <c r="O31" s="3"/>
      <c r="P31" s="3"/>
      <c r="Q31" s="3"/>
    </row>
    <row r="32" spans="1:17" s="23" customFormat="1" ht="18.75">
      <c r="A32" s="42" t="s">
        <v>19</v>
      </c>
      <c r="B32" s="42"/>
      <c r="C32" s="81">
        <v>2000</v>
      </c>
      <c r="D32" s="62"/>
      <c r="O32" s="3"/>
      <c r="P32" s="3"/>
      <c r="Q32" s="3"/>
    </row>
    <row r="33" spans="1:17" s="23" customFormat="1" ht="18.75">
      <c r="A33" s="42"/>
      <c r="B33" s="57">
        <f>SUM(B29:B32)</f>
        <v>0</v>
      </c>
      <c r="C33" s="75">
        <v>132044.94</v>
      </c>
      <c r="E33" s="63"/>
      <c r="F33" s="63"/>
      <c r="H33" s="23" t="s">
        <v>20</v>
      </c>
      <c r="O33" s="3"/>
      <c r="P33" s="3"/>
      <c r="Q33" s="3"/>
    </row>
    <row r="34" spans="1:21" s="23" customFormat="1" ht="19.5" thickBot="1">
      <c r="A34" s="42"/>
      <c r="B34" s="42"/>
      <c r="C34" s="82">
        <v>132044.94</v>
      </c>
      <c r="E34" s="62"/>
      <c r="F34" s="62"/>
      <c r="H34" s="29"/>
      <c r="O34" s="3"/>
      <c r="P34" s="3"/>
      <c r="Q34" s="3"/>
      <c r="U34" s="61"/>
    </row>
    <row r="35" spans="5:17" s="23" customFormat="1" ht="19.5" thickTop="1">
      <c r="E35" s="62"/>
      <c r="F35" s="62"/>
      <c r="G35" s="30">
        <v>2</v>
      </c>
      <c r="H35" s="23" t="s">
        <v>120</v>
      </c>
      <c r="O35" s="3"/>
      <c r="P35" s="3"/>
      <c r="Q35" s="3"/>
    </row>
    <row r="36" spans="1:17" s="23" customFormat="1" ht="18.75">
      <c r="A36" s="42" t="s">
        <v>108</v>
      </c>
      <c r="C36" s="51">
        <v>70376.23</v>
      </c>
      <c r="E36" s="62"/>
      <c r="F36" s="62"/>
      <c r="O36" s="3"/>
      <c r="P36" s="3"/>
      <c r="Q36" s="3"/>
    </row>
    <row r="37" spans="1:17" s="23" customFormat="1" ht="18.75">
      <c r="A37" s="42" t="s">
        <v>16</v>
      </c>
      <c r="C37" s="61">
        <v>68715.48</v>
      </c>
      <c r="E37" s="62"/>
      <c r="F37" s="62"/>
      <c r="O37" s="3"/>
      <c r="P37" s="3"/>
      <c r="Q37" s="3"/>
    </row>
    <row r="38" spans="1:17" s="8" customFormat="1" ht="18.75">
      <c r="A38" s="42" t="s">
        <v>18</v>
      </c>
      <c r="B38" s="23"/>
      <c r="C38" s="96">
        <f>+B13+H13+N13</f>
        <v>7046.77</v>
      </c>
      <c r="G38" s="23"/>
      <c r="H38" s="23" t="s">
        <v>20</v>
      </c>
      <c r="I38" s="23"/>
      <c r="J38" s="23"/>
      <c r="O38" s="3"/>
      <c r="P38" s="3"/>
      <c r="Q38" s="3"/>
    </row>
    <row r="39" spans="1:4" ht="19.5" thickBot="1">
      <c r="A39" s="42" t="s">
        <v>109</v>
      </c>
      <c r="B39" s="23"/>
      <c r="C39" s="82">
        <f>+C36+C37-C38</f>
        <v>132044.94</v>
      </c>
      <c r="D39" s="25"/>
    </row>
    <row r="40" spans="1:3" ht="19.5" thickTop="1">
      <c r="A40" s="23"/>
      <c r="B40" s="23"/>
      <c r="C40" s="58"/>
    </row>
    <row r="41" spans="1:9" ht="15.75">
      <c r="A41" s="88" t="s">
        <v>106</v>
      </c>
      <c r="B41" s="8"/>
      <c r="C41" s="87"/>
      <c r="D41" s="8"/>
      <c r="E41" s="8"/>
      <c r="F41" s="8"/>
      <c r="G41" s="8"/>
      <c r="H41" s="8"/>
      <c r="I41" s="8"/>
    </row>
    <row r="42" spans="1:4" ht="15.75">
      <c r="A42" s="89"/>
      <c r="B42" s="90"/>
      <c r="C42" s="8"/>
      <c r="D42" s="91"/>
    </row>
    <row r="43" spans="1:9" ht="18.75">
      <c r="A43" s="90">
        <v>1494</v>
      </c>
      <c r="B43" s="8" t="s">
        <v>79</v>
      </c>
      <c r="C43" s="117">
        <v>150</v>
      </c>
      <c r="E43" s="8"/>
      <c r="F43" s="8"/>
      <c r="G43" s="8"/>
      <c r="H43" s="8"/>
      <c r="I43" s="92"/>
    </row>
    <row r="44" spans="1:9" ht="18.75">
      <c r="A44" s="90">
        <v>1495</v>
      </c>
      <c r="B44" s="8" t="s">
        <v>101</v>
      </c>
      <c r="C44" s="117">
        <v>150</v>
      </c>
      <c r="E44" s="8"/>
      <c r="F44" s="8"/>
      <c r="G44" s="8"/>
      <c r="H44" s="8"/>
      <c r="I44" s="92"/>
    </row>
    <row r="45" spans="1:9" ht="18.75">
      <c r="A45" s="90">
        <v>1496</v>
      </c>
      <c r="B45" s="8" t="s">
        <v>102</v>
      </c>
      <c r="C45" s="117">
        <v>150</v>
      </c>
      <c r="E45" s="8"/>
      <c r="F45" s="8"/>
      <c r="G45" s="8"/>
      <c r="H45" s="8"/>
      <c r="I45" s="92"/>
    </row>
    <row r="46" spans="1:9" ht="18.75">
      <c r="A46" s="90">
        <v>1499</v>
      </c>
      <c r="B46" s="8" t="s">
        <v>103</v>
      </c>
      <c r="C46" s="117">
        <v>150</v>
      </c>
      <c r="E46" s="8"/>
      <c r="F46" s="8"/>
      <c r="G46" s="8"/>
      <c r="H46" s="8"/>
      <c r="I46" s="92"/>
    </row>
    <row r="47" spans="1:9" ht="18.75">
      <c r="A47" s="90">
        <v>1500</v>
      </c>
      <c r="B47" s="8" t="s">
        <v>104</v>
      </c>
      <c r="C47" s="117">
        <v>150</v>
      </c>
      <c r="E47" s="8"/>
      <c r="F47" s="8"/>
      <c r="G47" s="8"/>
      <c r="H47" s="8"/>
      <c r="I47" s="92"/>
    </row>
    <row r="48" spans="1:9" ht="18.75">
      <c r="A48" s="90">
        <v>1502</v>
      </c>
      <c r="B48" s="8" t="s">
        <v>105</v>
      </c>
      <c r="C48" s="117">
        <v>150</v>
      </c>
      <c r="E48" s="8"/>
      <c r="F48" s="8"/>
      <c r="G48" s="8"/>
      <c r="H48" s="8"/>
      <c r="I48" s="92"/>
    </row>
    <row r="49" spans="1:9" ht="18.75">
      <c r="A49" s="90">
        <v>1507</v>
      </c>
      <c r="B49" s="8" t="s">
        <v>103</v>
      </c>
      <c r="C49" s="117">
        <v>600</v>
      </c>
      <c r="E49" s="8"/>
      <c r="F49" s="8"/>
      <c r="G49" s="8"/>
      <c r="H49" s="8"/>
      <c r="I49" s="92"/>
    </row>
    <row r="50" spans="1:9" ht="15.75">
      <c r="A50" s="89"/>
      <c r="B50" s="88" t="s">
        <v>23</v>
      </c>
      <c r="C50" s="120">
        <v>1500</v>
      </c>
      <c r="D50" s="91"/>
      <c r="E50" s="8"/>
      <c r="F50" s="8"/>
      <c r="G50" s="8"/>
      <c r="H50" s="8"/>
      <c r="I50" s="92"/>
    </row>
    <row r="51" spans="1:9" ht="15.75">
      <c r="A51" s="89"/>
      <c r="B51" s="90"/>
      <c r="C51" s="8"/>
      <c r="D51" s="91"/>
      <c r="E51" s="8"/>
      <c r="F51" s="8"/>
      <c r="G51" s="8"/>
      <c r="H51" s="8"/>
      <c r="I51" s="92"/>
    </row>
    <row r="52" spans="5:9" ht="15.75">
      <c r="E52" s="8"/>
      <c r="F52" s="8"/>
      <c r="G52" s="8"/>
      <c r="H52" s="8"/>
      <c r="I52" s="92"/>
    </row>
    <row r="53" spans="4:9" ht="15.75">
      <c r="D53" s="97"/>
      <c r="I53" s="92"/>
    </row>
    <row r="54" spans="4:9" ht="15.75">
      <c r="D54" s="97"/>
      <c r="I54" s="92"/>
    </row>
    <row r="55" spans="4:9" ht="15.75">
      <c r="D55" s="97"/>
      <c r="I55" s="92"/>
    </row>
    <row r="56" spans="4:9" ht="15.75">
      <c r="D56" s="97"/>
      <c r="I56" s="92"/>
    </row>
    <row r="57" spans="4:9" ht="15.75">
      <c r="D57" s="97"/>
      <c r="I57" s="92"/>
    </row>
    <row r="58" spans="4:9" ht="15.75">
      <c r="D58" s="97"/>
      <c r="I58" s="92"/>
    </row>
  </sheetData>
  <sheetProtection/>
  <mergeCells count="5">
    <mergeCell ref="A2:Q2"/>
    <mergeCell ref="A3:Q3"/>
    <mergeCell ref="B7:E7"/>
    <mergeCell ref="H7:K7"/>
    <mergeCell ref="N7:Q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70" zoomScaleNormal="70" zoomScalePageLayoutView="0" workbookViewId="0" topLeftCell="A4">
      <selection activeCell="D16" sqref="D16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27" t="s">
        <v>53</v>
      </c>
      <c r="B3" s="127"/>
      <c r="C3" s="127"/>
      <c r="D3" s="127"/>
      <c r="E3" s="127"/>
      <c r="F3" s="127"/>
      <c r="G3" s="127"/>
      <c r="H3" s="127"/>
      <c r="I3" s="127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">
        <v>110</v>
      </c>
      <c r="B4" s="122"/>
      <c r="C4" s="32"/>
      <c r="D4" s="32"/>
      <c r="E4" s="32"/>
      <c r="F4" s="32"/>
      <c r="G4" s="32"/>
      <c r="H4" s="32"/>
      <c r="I4" s="32"/>
    </row>
    <row r="5" spans="1:9" ht="12.75">
      <c r="A5" s="32"/>
      <c r="B5" s="32"/>
      <c r="C5" s="32"/>
      <c r="D5" s="32"/>
      <c r="E5" s="32"/>
      <c r="F5" s="32"/>
      <c r="G5" s="32"/>
      <c r="H5" s="32"/>
      <c r="I5" s="32"/>
    </row>
    <row r="6" spans="1:9" s="8" customFormat="1" ht="18">
      <c r="A6" s="33" t="s">
        <v>21</v>
      </c>
      <c r="B6" s="34" t="s">
        <v>22</v>
      </c>
      <c r="C6" s="9" t="s">
        <v>23</v>
      </c>
      <c r="D6" s="9" t="s">
        <v>7</v>
      </c>
      <c r="E6" s="9" t="s">
        <v>24</v>
      </c>
      <c r="F6" s="35" t="s">
        <v>25</v>
      </c>
      <c r="G6" s="35" t="s">
        <v>26</v>
      </c>
      <c r="H6" s="35" t="s">
        <v>27</v>
      </c>
      <c r="I6" s="35" t="s">
        <v>28</v>
      </c>
    </row>
    <row r="7" spans="1:10" s="8" customFormat="1" ht="15.75">
      <c r="A7" s="36">
        <v>42830</v>
      </c>
      <c r="B7" s="8" t="s">
        <v>68</v>
      </c>
      <c r="C7" s="94">
        <v>1.7</v>
      </c>
      <c r="D7" s="17"/>
      <c r="E7" s="17"/>
      <c r="F7" s="17">
        <v>1.7</v>
      </c>
      <c r="G7" s="17"/>
      <c r="H7" s="17"/>
      <c r="I7" s="95"/>
      <c r="J7" s="18"/>
    </row>
    <row r="8" spans="1:10" s="8" customFormat="1" ht="15.75">
      <c r="A8" s="36">
        <v>42835</v>
      </c>
      <c r="B8" s="8" t="s">
        <v>111</v>
      </c>
      <c r="C8" s="94">
        <v>66762</v>
      </c>
      <c r="D8" s="17"/>
      <c r="E8" s="17"/>
      <c r="F8" s="17"/>
      <c r="G8" s="17"/>
      <c r="H8" s="17"/>
      <c r="I8" s="95">
        <v>66762</v>
      </c>
      <c r="J8" s="18"/>
    </row>
    <row r="9" spans="1:10" s="8" customFormat="1" ht="15.75">
      <c r="A9" s="36">
        <v>42849</v>
      </c>
      <c r="B9" s="8" t="s">
        <v>112</v>
      </c>
      <c r="C9" s="94">
        <v>1949.46</v>
      </c>
      <c r="D9" s="17">
        <v>1949.46</v>
      </c>
      <c r="E9" s="17"/>
      <c r="F9" s="17"/>
      <c r="G9" s="17"/>
      <c r="H9" s="17"/>
      <c r="I9" s="95"/>
      <c r="J9" s="18"/>
    </row>
    <row r="10" spans="1:10" s="8" customFormat="1" ht="15.75">
      <c r="A10" s="37"/>
      <c r="B10" s="37"/>
      <c r="C10" s="38">
        <v>68713.16</v>
      </c>
      <c r="D10" s="38">
        <v>1949.46</v>
      </c>
      <c r="E10" s="38">
        <f>SUM(E7:E7)</f>
        <v>0</v>
      </c>
      <c r="F10" s="38">
        <f>SUM(F7:F7)</f>
        <v>1.7</v>
      </c>
      <c r="G10" s="38">
        <f>SUM(G7:G7)</f>
        <v>0</v>
      </c>
      <c r="H10" s="38">
        <f>SUM(H7:H7)</f>
        <v>0</v>
      </c>
      <c r="I10" s="38">
        <v>66762</v>
      </c>
      <c r="J10" s="18"/>
    </row>
    <row r="11" spans="1:12" s="8" customFormat="1" ht="15.75">
      <c r="A11" s="37"/>
      <c r="B11" s="37"/>
      <c r="C11" s="12"/>
      <c r="D11" s="12"/>
      <c r="E11" s="12"/>
      <c r="F11" s="12"/>
      <c r="G11" s="12"/>
      <c r="H11" s="12"/>
      <c r="I11" s="12"/>
      <c r="J11" s="12"/>
      <c r="K11" s="37"/>
      <c r="L11" s="37"/>
    </row>
    <row r="12" spans="1:12" ht="15.75">
      <c r="A12" s="37"/>
      <c r="B12" s="3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2.75">
      <c r="B13" s="39" t="s">
        <v>14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2:6" ht="12.75">
      <c r="B14" s="31"/>
      <c r="D14" s="27"/>
      <c r="E14" s="27"/>
      <c r="F14" s="27"/>
    </row>
    <row r="15" spans="1:6" ht="18.75">
      <c r="A15" s="41">
        <v>1</v>
      </c>
      <c r="B15" s="23" t="s">
        <v>119</v>
      </c>
      <c r="D15" s="27"/>
      <c r="E15" s="41">
        <v>2</v>
      </c>
      <c r="F15" s="23" t="s">
        <v>121</v>
      </c>
    </row>
    <row r="16" spans="1:6" ht="12.75">
      <c r="A16" s="41"/>
      <c r="B16" s="6"/>
      <c r="D16" s="27"/>
      <c r="E16" s="41"/>
      <c r="F16" s="6"/>
    </row>
    <row r="17" spans="2:4" ht="12.75">
      <c r="B17" s="31"/>
      <c r="D17" s="27"/>
    </row>
    <row r="18" spans="2:6" ht="18.75">
      <c r="B18" s="23" t="s">
        <v>20</v>
      </c>
      <c r="D18" s="27"/>
      <c r="F18" s="23" t="s">
        <v>20</v>
      </c>
    </row>
    <row r="34" ht="12.75">
      <c r="C34" s="25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tabSelected="1" view="pageBreakPreview" zoomScale="60" zoomScaleNormal="60" zoomScalePageLayoutView="0" workbookViewId="0" topLeftCell="A1">
      <selection activeCell="D8" sqref="D8"/>
    </sheetView>
  </sheetViews>
  <sheetFormatPr defaultColWidth="9.140625" defaultRowHeight="12.75"/>
  <cols>
    <col min="1" max="1" width="13.421875" style="101" customWidth="1"/>
    <col min="2" max="2" width="9.8515625" style="23" customWidth="1"/>
    <col min="3" max="3" width="45.00390625" style="23" customWidth="1"/>
    <col min="4" max="4" width="51.00390625" style="23" customWidth="1"/>
    <col min="5" max="5" width="19.00390625" style="23" customWidth="1"/>
    <col min="6" max="6" width="17.28125" style="23" customWidth="1"/>
    <col min="7" max="7" width="18.7109375" style="23" hidden="1" customWidth="1"/>
    <col min="8" max="8" width="16.57421875" style="23" customWidth="1"/>
    <col min="9" max="9" width="16.8515625" style="23" hidden="1" customWidth="1"/>
    <col min="10" max="10" width="12.57421875" style="23" hidden="1" customWidth="1"/>
    <col min="11" max="11" width="20.140625" style="23" customWidth="1"/>
    <col min="12" max="12" width="16.57421875" style="23" customWidth="1"/>
    <col min="13" max="13" width="14.8515625" style="23" customWidth="1"/>
    <col min="14" max="14" width="18.28125" style="23" hidden="1" customWidth="1"/>
    <col min="15" max="15" width="20.8515625" style="23" hidden="1" customWidth="1"/>
    <col min="16" max="16" width="14.8515625" style="23" customWidth="1"/>
    <col min="17" max="17" width="13.7109375" style="23" customWidth="1"/>
    <col min="18" max="18" width="17.7109375" style="23" hidden="1" customWidth="1"/>
    <col min="19" max="19" width="15.8515625" style="23" hidden="1" customWidth="1"/>
    <col min="20" max="20" width="16.421875" style="23" hidden="1" customWidth="1"/>
    <col min="21" max="21" width="27.28125" style="23" bestFit="1" customWidth="1"/>
    <col min="22" max="22" width="14.140625" style="23" hidden="1" customWidth="1"/>
    <col min="23" max="23" width="19.7109375" style="23" hidden="1" customWidth="1"/>
    <col min="24" max="24" width="18.421875" style="23" hidden="1" customWidth="1"/>
    <col min="25" max="25" width="14.140625" style="23" hidden="1" customWidth="1"/>
    <col min="26" max="26" width="18.00390625" style="23" customWidth="1"/>
    <col min="27" max="27" width="22.140625" style="23" customWidth="1"/>
    <col min="28" max="28" width="16.57421875" style="23" hidden="1" customWidth="1"/>
    <col min="29" max="29" width="15.57421875" style="23" hidden="1" customWidth="1"/>
    <col min="30" max="30" width="20.00390625" style="23" hidden="1" customWidth="1"/>
    <col min="31" max="32" width="16.57421875" style="23" hidden="1" customWidth="1"/>
    <col min="33" max="33" width="16.8515625" style="23" customWidth="1"/>
    <col min="34" max="34" width="14.140625" style="23" hidden="1" customWidth="1"/>
    <col min="35" max="35" width="21.421875" style="23" hidden="1" customWidth="1"/>
    <col min="36" max="36" width="23.00390625" style="52" hidden="1" customWidth="1"/>
    <col min="37" max="37" width="18.28125" style="52" hidden="1" customWidth="1"/>
    <col min="38" max="38" width="14.00390625" style="52" customWidth="1"/>
    <col min="39" max="39" width="3.421875" style="23" customWidth="1"/>
    <col min="40" max="40" width="11.8515625" style="23" bestFit="1" customWidth="1"/>
    <col min="41" max="16384" width="9.140625" style="23" customWidth="1"/>
  </cols>
  <sheetData>
    <row r="1" spans="1:36" ht="18.7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</row>
    <row r="2" spans="1:36" ht="18.75">
      <c r="A2" s="128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</row>
    <row r="3" spans="1:3" ht="18.75">
      <c r="A3" s="7"/>
      <c r="B3" s="99"/>
      <c r="C3" s="99"/>
    </row>
    <row r="4" spans="1:2" ht="18.75">
      <c r="A4" s="7" t="s">
        <v>115</v>
      </c>
      <c r="B4" s="100"/>
    </row>
    <row r="5" spans="5:18" ht="18.75">
      <c r="E5" s="58"/>
      <c r="F5" s="58"/>
      <c r="G5" s="58"/>
      <c r="H5" s="42"/>
      <c r="I5" s="42"/>
      <c r="J5" s="42"/>
      <c r="K5" s="42"/>
      <c r="L5" s="46"/>
      <c r="M5" s="46"/>
      <c r="N5" s="46"/>
      <c r="O5" s="46"/>
      <c r="P5" s="46"/>
      <c r="Q5" s="46"/>
      <c r="R5" s="46"/>
    </row>
    <row r="6" spans="1:37" ht="21">
      <c r="A6" s="98" t="s">
        <v>21</v>
      </c>
      <c r="B6" s="43" t="s">
        <v>22</v>
      </c>
      <c r="C6" s="102" t="s">
        <v>29</v>
      </c>
      <c r="D6" s="102" t="s">
        <v>30</v>
      </c>
      <c r="E6" s="43" t="s">
        <v>23</v>
      </c>
      <c r="F6" s="43" t="s">
        <v>7</v>
      </c>
      <c r="G6" s="43" t="s">
        <v>31</v>
      </c>
      <c r="H6" s="43" t="s">
        <v>32</v>
      </c>
      <c r="I6" s="43" t="s">
        <v>33</v>
      </c>
      <c r="J6" s="43" t="s">
        <v>34</v>
      </c>
      <c r="K6" s="43" t="s">
        <v>62</v>
      </c>
      <c r="L6" s="103" t="s">
        <v>35</v>
      </c>
      <c r="M6" s="103" t="s">
        <v>36</v>
      </c>
      <c r="N6" s="103" t="s">
        <v>37</v>
      </c>
      <c r="O6" s="103" t="s">
        <v>38</v>
      </c>
      <c r="P6" s="103" t="s">
        <v>39</v>
      </c>
      <c r="Q6" s="103" t="s">
        <v>40</v>
      </c>
      <c r="R6" s="103" t="s">
        <v>41</v>
      </c>
      <c r="S6" s="103" t="s">
        <v>42</v>
      </c>
      <c r="T6" s="103" t="s">
        <v>43</v>
      </c>
      <c r="U6" s="103" t="s">
        <v>61</v>
      </c>
      <c r="V6" s="103" t="s">
        <v>44</v>
      </c>
      <c r="W6" s="103" t="s">
        <v>45</v>
      </c>
      <c r="X6" s="103" t="s">
        <v>46</v>
      </c>
      <c r="Y6" s="103" t="s">
        <v>63</v>
      </c>
      <c r="Z6" s="103" t="s">
        <v>47</v>
      </c>
      <c r="AA6" s="103" t="s">
        <v>60</v>
      </c>
      <c r="AB6" s="103" t="s">
        <v>57</v>
      </c>
      <c r="AC6" s="103" t="s">
        <v>58</v>
      </c>
      <c r="AD6" s="103" t="s">
        <v>59</v>
      </c>
      <c r="AE6" s="103" t="s">
        <v>56</v>
      </c>
      <c r="AF6" s="103" t="s">
        <v>49</v>
      </c>
      <c r="AG6" s="103" t="s">
        <v>55</v>
      </c>
      <c r="AH6" s="103" t="s">
        <v>48</v>
      </c>
      <c r="AI6" s="103" t="s">
        <v>50</v>
      </c>
      <c r="AJ6" s="103" t="s">
        <v>51</v>
      </c>
      <c r="AK6" s="103" t="s">
        <v>28</v>
      </c>
    </row>
    <row r="7" spans="1:37" ht="21">
      <c r="A7" s="104">
        <v>42829</v>
      </c>
      <c r="B7" s="105" t="s">
        <v>69</v>
      </c>
      <c r="C7" s="23" t="s">
        <v>70</v>
      </c>
      <c r="D7" s="23" t="s">
        <v>71</v>
      </c>
      <c r="E7" s="106">
        <v>44.11</v>
      </c>
      <c r="F7" s="107">
        <v>9.02</v>
      </c>
      <c r="G7" s="43"/>
      <c r="H7" s="43"/>
      <c r="I7" s="43"/>
      <c r="J7" s="43"/>
      <c r="K7" s="43"/>
      <c r="L7" s="103"/>
      <c r="M7" s="103"/>
      <c r="N7" s="103"/>
      <c r="O7" s="103"/>
      <c r="P7" s="52">
        <v>35.09</v>
      </c>
      <c r="Q7" s="103"/>
      <c r="R7" s="103"/>
      <c r="S7" s="103"/>
      <c r="T7" s="103"/>
      <c r="U7" s="108">
        <f>+L7+M7+O7+P7+Q7+S7+T7</f>
        <v>35.09</v>
      </c>
      <c r="V7" s="103"/>
      <c r="W7" s="52"/>
      <c r="X7" s="103"/>
      <c r="Y7" s="103"/>
      <c r="Z7" s="52"/>
      <c r="AA7" s="103"/>
      <c r="AB7" s="103"/>
      <c r="AC7" s="103"/>
      <c r="AD7" s="103"/>
      <c r="AE7" s="103"/>
      <c r="AF7" s="103"/>
      <c r="AG7" s="52"/>
      <c r="AH7" s="52"/>
      <c r="AI7" s="103"/>
      <c r="AK7" s="103"/>
    </row>
    <row r="8" spans="1:40" ht="18.75">
      <c r="A8" s="104">
        <v>42828</v>
      </c>
      <c r="B8" s="105">
        <v>1492</v>
      </c>
      <c r="C8" s="109" t="s">
        <v>72</v>
      </c>
      <c r="D8" s="109" t="s">
        <v>122</v>
      </c>
      <c r="E8" s="106">
        <v>1949.5</v>
      </c>
      <c r="F8" s="108">
        <v>324.92</v>
      </c>
      <c r="G8" s="110"/>
      <c r="H8" s="110"/>
      <c r="I8" s="110"/>
      <c r="J8" s="110"/>
      <c r="K8" s="108">
        <f>H8+I8+J8</f>
        <v>0</v>
      </c>
      <c r="L8" s="110"/>
      <c r="M8" s="110"/>
      <c r="N8" s="110"/>
      <c r="O8" s="110"/>
      <c r="P8" s="110"/>
      <c r="Q8" s="110"/>
      <c r="R8" s="52"/>
      <c r="S8" s="52"/>
      <c r="T8" s="52"/>
      <c r="U8" s="108">
        <f>+L8+M8+O8+P8+Q8+S8+T8</f>
        <v>0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>
        <v>1624.58</v>
      </c>
      <c r="AH8" s="52"/>
      <c r="AI8" s="52"/>
      <c r="AL8" s="23"/>
      <c r="AM8" s="58"/>
      <c r="AN8" s="58"/>
    </row>
    <row r="9" spans="1:40" ht="18.75">
      <c r="A9" s="104">
        <v>42773</v>
      </c>
      <c r="B9" s="105" t="s">
        <v>69</v>
      </c>
      <c r="C9" s="109" t="s">
        <v>74</v>
      </c>
      <c r="D9" s="109" t="s">
        <v>75</v>
      </c>
      <c r="E9" s="106">
        <v>8</v>
      </c>
      <c r="F9" s="108"/>
      <c r="G9" s="110"/>
      <c r="H9" s="110"/>
      <c r="I9" s="110"/>
      <c r="J9" s="110"/>
      <c r="K9" s="108"/>
      <c r="L9" s="110">
        <v>8</v>
      </c>
      <c r="M9" s="110"/>
      <c r="N9" s="110"/>
      <c r="O9" s="110"/>
      <c r="P9" s="110"/>
      <c r="Q9" s="110"/>
      <c r="R9" s="52"/>
      <c r="S9" s="52"/>
      <c r="T9" s="52"/>
      <c r="U9" s="108">
        <f>+L9+M9+O9+P9+Q9+S9+T9</f>
        <v>8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L9" s="23"/>
      <c r="AM9" s="58"/>
      <c r="AN9" s="58"/>
    </row>
    <row r="10" spans="1:40" ht="18.75">
      <c r="A10" s="104">
        <v>42828</v>
      </c>
      <c r="B10" s="105">
        <v>1493</v>
      </c>
      <c r="C10" s="23" t="s">
        <v>78</v>
      </c>
      <c r="D10" s="109" t="s">
        <v>73</v>
      </c>
      <c r="E10" s="106">
        <v>16.48</v>
      </c>
      <c r="F10" s="108">
        <v>2.75</v>
      </c>
      <c r="G10" s="52"/>
      <c r="H10" s="52"/>
      <c r="I10" s="52"/>
      <c r="J10" s="52"/>
      <c r="K10" s="108"/>
      <c r="L10" s="52"/>
      <c r="M10" s="52"/>
      <c r="N10" s="52"/>
      <c r="O10" s="52"/>
      <c r="P10" s="110"/>
      <c r="Q10" s="110">
        <v>13.73</v>
      </c>
      <c r="R10" s="52"/>
      <c r="S10" s="52"/>
      <c r="T10" s="52"/>
      <c r="U10" s="108">
        <f>+L10+M10+O10+P10+Q10+S10+T10</f>
        <v>13.73</v>
      </c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M10" s="58"/>
      <c r="AN10" s="58"/>
    </row>
    <row r="11" spans="1:40" ht="18.75">
      <c r="A11" s="104">
        <v>42828</v>
      </c>
      <c r="B11" s="105">
        <v>1494</v>
      </c>
      <c r="C11" s="23" t="s">
        <v>79</v>
      </c>
      <c r="D11" s="109" t="s">
        <v>82</v>
      </c>
      <c r="E11" s="106">
        <v>150</v>
      </c>
      <c r="F11" s="108"/>
      <c r="G11" s="52"/>
      <c r="H11" s="52"/>
      <c r="I11" s="52"/>
      <c r="J11" s="52"/>
      <c r="K11" s="108">
        <f aca="true" t="shared" si="0" ref="K11:K17">H11+I11+J11</f>
        <v>0</v>
      </c>
      <c r="L11" s="52"/>
      <c r="M11" s="52"/>
      <c r="N11" s="52"/>
      <c r="O11" s="52"/>
      <c r="P11" s="110"/>
      <c r="Q11" s="110"/>
      <c r="R11" s="52"/>
      <c r="S11" s="52"/>
      <c r="T11" s="52"/>
      <c r="U11" s="108">
        <f aca="true" t="shared" si="1" ref="U11:U17">+L11+M11+O11+P11+Q11+S11+T11</f>
        <v>0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M11" s="58"/>
      <c r="AN11" s="58"/>
    </row>
    <row r="12" spans="1:40" ht="18.75">
      <c r="A12" s="104">
        <v>42828</v>
      </c>
      <c r="B12" s="105">
        <v>1495</v>
      </c>
      <c r="C12" s="109" t="s">
        <v>80</v>
      </c>
      <c r="D12" s="109" t="s">
        <v>82</v>
      </c>
      <c r="E12" s="106">
        <v>150</v>
      </c>
      <c r="F12" s="108"/>
      <c r="G12" s="52"/>
      <c r="H12" s="52"/>
      <c r="I12" s="52"/>
      <c r="J12" s="52"/>
      <c r="K12" s="108">
        <f t="shared" si="0"/>
        <v>0</v>
      </c>
      <c r="L12" s="52"/>
      <c r="M12" s="52"/>
      <c r="N12" s="52"/>
      <c r="O12" s="52"/>
      <c r="P12" s="110"/>
      <c r="Q12" s="110"/>
      <c r="R12" s="52"/>
      <c r="S12" s="52"/>
      <c r="T12" s="52"/>
      <c r="U12" s="108">
        <f t="shared" si="1"/>
        <v>0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M12" s="58"/>
      <c r="AN12" s="58"/>
    </row>
    <row r="13" spans="1:40" ht="18.75">
      <c r="A13" s="104">
        <v>42828</v>
      </c>
      <c r="B13" s="105">
        <v>1496</v>
      </c>
      <c r="C13" s="111" t="s">
        <v>81</v>
      </c>
      <c r="D13" s="109" t="s">
        <v>82</v>
      </c>
      <c r="E13" s="106">
        <v>150</v>
      </c>
      <c r="F13" s="108"/>
      <c r="G13" s="52"/>
      <c r="H13" s="52"/>
      <c r="I13" s="52"/>
      <c r="J13" s="52"/>
      <c r="K13" s="108">
        <f t="shared" si="0"/>
        <v>0</v>
      </c>
      <c r="L13" s="52"/>
      <c r="M13" s="52"/>
      <c r="N13" s="52"/>
      <c r="O13" s="52"/>
      <c r="P13" s="110"/>
      <c r="Q13" s="110"/>
      <c r="R13" s="52"/>
      <c r="S13" s="52"/>
      <c r="T13" s="52"/>
      <c r="U13" s="108">
        <f t="shared" si="1"/>
        <v>0</v>
      </c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M13" s="58"/>
      <c r="AN13" s="58"/>
    </row>
    <row r="14" spans="1:40" ht="18.75">
      <c r="A14" s="104">
        <v>42828</v>
      </c>
      <c r="B14" s="105">
        <v>1497</v>
      </c>
      <c r="C14" s="23" t="s">
        <v>83</v>
      </c>
      <c r="D14" s="23" t="s">
        <v>82</v>
      </c>
      <c r="E14" s="106">
        <v>150</v>
      </c>
      <c r="F14" s="108"/>
      <c r="G14" s="52"/>
      <c r="H14" s="52"/>
      <c r="I14" s="52"/>
      <c r="J14" s="52"/>
      <c r="K14" s="108">
        <f t="shared" si="0"/>
        <v>0</v>
      </c>
      <c r="L14" s="52"/>
      <c r="M14" s="52"/>
      <c r="N14" s="52"/>
      <c r="O14" s="52"/>
      <c r="P14" s="110"/>
      <c r="Q14" s="110"/>
      <c r="R14" s="52"/>
      <c r="S14" s="52"/>
      <c r="T14" s="52"/>
      <c r="U14" s="108">
        <f t="shared" si="1"/>
        <v>0</v>
      </c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M14" s="58"/>
      <c r="AN14" s="58"/>
    </row>
    <row r="15" spans="1:40" ht="18.75">
      <c r="A15" s="104">
        <v>42828</v>
      </c>
      <c r="B15" s="105">
        <v>1498</v>
      </c>
      <c r="C15" s="109" t="s">
        <v>84</v>
      </c>
      <c r="D15" s="109" t="s">
        <v>82</v>
      </c>
      <c r="E15" s="106">
        <v>150</v>
      </c>
      <c r="F15" s="108"/>
      <c r="G15" s="52"/>
      <c r="H15" s="52"/>
      <c r="I15" s="52"/>
      <c r="J15" s="52"/>
      <c r="K15" s="108">
        <f t="shared" si="0"/>
        <v>0</v>
      </c>
      <c r="L15" s="52"/>
      <c r="M15" s="52"/>
      <c r="N15" s="52"/>
      <c r="O15" s="52"/>
      <c r="P15" s="110"/>
      <c r="Q15" s="110"/>
      <c r="R15" s="52"/>
      <c r="S15" s="52"/>
      <c r="T15" s="52"/>
      <c r="U15" s="108">
        <f t="shared" si="1"/>
        <v>0</v>
      </c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M15" s="58"/>
      <c r="AN15" s="58"/>
    </row>
    <row r="16" spans="1:40" ht="18.75">
      <c r="A16" s="104">
        <v>42828</v>
      </c>
      <c r="B16" s="105">
        <v>1499</v>
      </c>
      <c r="C16" s="23" t="s">
        <v>85</v>
      </c>
      <c r="D16" s="109" t="s">
        <v>82</v>
      </c>
      <c r="E16" s="106">
        <v>150</v>
      </c>
      <c r="F16" s="108"/>
      <c r="G16" s="52"/>
      <c r="H16" s="52"/>
      <c r="I16" s="52"/>
      <c r="J16" s="52"/>
      <c r="K16" s="108">
        <f t="shared" si="0"/>
        <v>0</v>
      </c>
      <c r="L16" s="52"/>
      <c r="M16" s="52"/>
      <c r="N16" s="52"/>
      <c r="O16" s="52"/>
      <c r="P16" s="110"/>
      <c r="Q16" s="110"/>
      <c r="R16" s="52"/>
      <c r="S16" s="52"/>
      <c r="T16" s="52"/>
      <c r="U16" s="108">
        <f t="shared" si="1"/>
        <v>0</v>
      </c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M16" s="58"/>
      <c r="AN16" s="58"/>
    </row>
    <row r="17" spans="1:40" ht="18.75">
      <c r="A17" s="104">
        <v>42828</v>
      </c>
      <c r="B17" s="105">
        <v>1500</v>
      </c>
      <c r="C17" s="109" t="s">
        <v>86</v>
      </c>
      <c r="D17" s="109" t="s">
        <v>82</v>
      </c>
      <c r="E17" s="106">
        <v>150</v>
      </c>
      <c r="F17" s="108"/>
      <c r="G17" s="52"/>
      <c r="H17" s="52"/>
      <c r="I17" s="52"/>
      <c r="J17" s="52"/>
      <c r="K17" s="108">
        <f t="shared" si="0"/>
        <v>0</v>
      </c>
      <c r="L17" s="52"/>
      <c r="M17" s="52"/>
      <c r="N17" s="52"/>
      <c r="O17" s="52"/>
      <c r="P17" s="52"/>
      <c r="Q17" s="52"/>
      <c r="R17" s="52"/>
      <c r="S17" s="52"/>
      <c r="T17" s="52"/>
      <c r="U17" s="108">
        <f t="shared" si="1"/>
        <v>0</v>
      </c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M17" s="58"/>
      <c r="AN17" s="58"/>
    </row>
    <row r="18" spans="1:40" ht="18.75">
      <c r="A18" s="104">
        <v>42828</v>
      </c>
      <c r="B18" s="105">
        <v>1501</v>
      </c>
      <c r="C18" s="109" t="s">
        <v>87</v>
      </c>
      <c r="D18" s="109" t="s">
        <v>82</v>
      </c>
      <c r="E18" s="106">
        <v>150</v>
      </c>
      <c r="F18" s="108"/>
      <c r="G18" s="52"/>
      <c r="H18" s="52"/>
      <c r="I18" s="52"/>
      <c r="J18" s="52"/>
      <c r="K18" s="108"/>
      <c r="L18" s="52"/>
      <c r="M18" s="52"/>
      <c r="N18" s="52"/>
      <c r="O18" s="52"/>
      <c r="P18" s="52"/>
      <c r="Q18" s="52"/>
      <c r="R18" s="52"/>
      <c r="S18" s="52"/>
      <c r="T18" s="52"/>
      <c r="U18" s="108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M18" s="58"/>
      <c r="AN18" s="58"/>
    </row>
    <row r="19" spans="1:40" ht="18.75">
      <c r="A19" s="104">
        <v>42828</v>
      </c>
      <c r="B19" s="105">
        <v>1502</v>
      </c>
      <c r="C19" s="109" t="s">
        <v>88</v>
      </c>
      <c r="D19" s="109" t="s">
        <v>82</v>
      </c>
      <c r="E19" s="106">
        <v>150</v>
      </c>
      <c r="F19" s="108"/>
      <c r="G19" s="52"/>
      <c r="H19" s="52"/>
      <c r="I19" s="52"/>
      <c r="J19" s="52"/>
      <c r="K19" s="108"/>
      <c r="L19" s="52"/>
      <c r="M19" s="52"/>
      <c r="N19" s="52"/>
      <c r="O19" s="52"/>
      <c r="P19" s="52"/>
      <c r="Q19" s="52"/>
      <c r="R19" s="52"/>
      <c r="S19" s="52"/>
      <c r="T19" s="52"/>
      <c r="U19" s="108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M19" s="58"/>
      <c r="AN19" s="58"/>
    </row>
    <row r="20" spans="1:40" ht="18.75">
      <c r="A20" s="104">
        <v>42828</v>
      </c>
      <c r="B20" s="105">
        <v>1503</v>
      </c>
      <c r="C20" s="109" t="s">
        <v>89</v>
      </c>
      <c r="D20" s="109" t="s">
        <v>82</v>
      </c>
      <c r="E20" s="106">
        <v>150</v>
      </c>
      <c r="F20" s="108"/>
      <c r="G20" s="52"/>
      <c r="H20" s="52"/>
      <c r="I20" s="52"/>
      <c r="J20" s="52"/>
      <c r="K20" s="108"/>
      <c r="L20" s="52"/>
      <c r="M20" s="52"/>
      <c r="N20" s="52"/>
      <c r="O20" s="52"/>
      <c r="P20" s="52"/>
      <c r="Q20" s="52"/>
      <c r="R20" s="52"/>
      <c r="S20" s="52"/>
      <c r="T20" s="52"/>
      <c r="U20" s="108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M20" s="58"/>
      <c r="AN20" s="58"/>
    </row>
    <row r="21" spans="1:40" ht="18.75">
      <c r="A21" s="104">
        <v>42828</v>
      </c>
      <c r="B21" s="105">
        <v>1504</v>
      </c>
      <c r="C21" s="109" t="s">
        <v>90</v>
      </c>
      <c r="D21" s="109" t="s">
        <v>82</v>
      </c>
      <c r="E21" s="106">
        <v>150</v>
      </c>
      <c r="F21" s="108"/>
      <c r="G21" s="52"/>
      <c r="H21" s="52"/>
      <c r="I21" s="52"/>
      <c r="J21" s="52"/>
      <c r="K21" s="108"/>
      <c r="L21" s="52"/>
      <c r="M21" s="52"/>
      <c r="N21" s="52"/>
      <c r="O21" s="52"/>
      <c r="P21" s="52"/>
      <c r="Q21" s="52"/>
      <c r="R21" s="52"/>
      <c r="S21" s="52"/>
      <c r="T21" s="52"/>
      <c r="U21" s="108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M21" s="58"/>
      <c r="AN21" s="58"/>
    </row>
    <row r="22" spans="1:40" ht="18.75">
      <c r="A22" s="104">
        <v>42828</v>
      </c>
      <c r="B22" s="105">
        <v>1505</v>
      </c>
      <c r="C22" s="109" t="s">
        <v>72</v>
      </c>
      <c r="D22" s="109" t="s">
        <v>91</v>
      </c>
      <c r="E22" s="106">
        <v>72</v>
      </c>
      <c r="F22" s="108">
        <v>12</v>
      </c>
      <c r="G22" s="52"/>
      <c r="H22" s="52"/>
      <c r="I22" s="52"/>
      <c r="J22" s="52"/>
      <c r="K22" s="108"/>
      <c r="L22" s="52"/>
      <c r="M22" s="52"/>
      <c r="N22" s="52"/>
      <c r="O22" s="52"/>
      <c r="P22" s="52"/>
      <c r="Q22" s="52"/>
      <c r="R22" s="52"/>
      <c r="S22" s="52"/>
      <c r="T22" s="52"/>
      <c r="U22" s="108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>
        <v>60</v>
      </c>
      <c r="AH22" s="52"/>
      <c r="AI22" s="52"/>
      <c r="AM22" s="58"/>
      <c r="AN22" s="58"/>
    </row>
    <row r="23" spans="1:40" ht="18.75">
      <c r="A23" s="104">
        <v>42843</v>
      </c>
      <c r="B23" s="105">
        <v>1506</v>
      </c>
      <c r="C23" s="109" t="s">
        <v>92</v>
      </c>
      <c r="D23" s="109" t="s">
        <v>93</v>
      </c>
      <c r="E23" s="106">
        <v>1665.68</v>
      </c>
      <c r="F23" s="108"/>
      <c r="G23" s="52"/>
      <c r="H23" s="52"/>
      <c r="I23" s="52"/>
      <c r="J23" s="52"/>
      <c r="K23" s="108"/>
      <c r="L23" s="52"/>
      <c r="M23" s="52"/>
      <c r="N23" s="52"/>
      <c r="O23" s="52"/>
      <c r="P23" s="52"/>
      <c r="Q23" s="52">
        <v>1665.68</v>
      </c>
      <c r="R23" s="52"/>
      <c r="S23" s="52"/>
      <c r="T23" s="52"/>
      <c r="U23" s="108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M23" s="58"/>
      <c r="AN23" s="58"/>
    </row>
    <row r="24" spans="1:40" ht="18.75">
      <c r="A24" s="104">
        <v>42843</v>
      </c>
      <c r="B24" s="105">
        <v>1507</v>
      </c>
      <c r="C24" s="109" t="s">
        <v>85</v>
      </c>
      <c r="D24" s="109" t="s">
        <v>82</v>
      </c>
      <c r="E24" s="106">
        <v>600</v>
      </c>
      <c r="F24" s="108"/>
      <c r="G24" s="52"/>
      <c r="H24" s="52"/>
      <c r="I24" s="52"/>
      <c r="J24" s="52"/>
      <c r="K24" s="108"/>
      <c r="L24" s="52"/>
      <c r="M24" s="52"/>
      <c r="N24" s="52"/>
      <c r="O24" s="52"/>
      <c r="P24" s="52"/>
      <c r="Q24" s="52"/>
      <c r="R24" s="52"/>
      <c r="S24" s="52"/>
      <c r="T24" s="52"/>
      <c r="U24" s="108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M24" s="58"/>
      <c r="AN24" s="58"/>
    </row>
    <row r="25" spans="1:40" ht="18.75">
      <c r="A25" s="104">
        <v>42843</v>
      </c>
      <c r="B25" s="105" t="s">
        <v>69</v>
      </c>
      <c r="C25" s="109" t="s">
        <v>76</v>
      </c>
      <c r="D25" s="109" t="s">
        <v>98</v>
      </c>
      <c r="E25" s="106">
        <v>5</v>
      </c>
      <c r="F25" s="108">
        <v>0.84</v>
      </c>
      <c r="G25" s="52"/>
      <c r="H25" s="52"/>
      <c r="I25" s="52"/>
      <c r="J25" s="52"/>
      <c r="K25" s="108"/>
      <c r="L25" s="52"/>
      <c r="M25" s="52"/>
      <c r="N25" s="52"/>
      <c r="O25" s="52"/>
      <c r="P25" s="52">
        <v>4.16</v>
      </c>
      <c r="Q25" s="52"/>
      <c r="R25" s="52"/>
      <c r="S25" s="52"/>
      <c r="T25" s="52"/>
      <c r="U25" s="108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M25" s="58"/>
      <c r="AN25" s="58"/>
    </row>
    <row r="26" spans="1:40" ht="18.75">
      <c r="A26" s="104">
        <v>42844</v>
      </c>
      <c r="B26" s="105">
        <v>1508</v>
      </c>
      <c r="C26" s="109" t="s">
        <v>94</v>
      </c>
      <c r="D26" s="109" t="s">
        <v>95</v>
      </c>
      <c r="E26" s="106">
        <v>1000</v>
      </c>
      <c r="F26" s="108"/>
      <c r="G26" s="52"/>
      <c r="H26" s="52"/>
      <c r="I26" s="52"/>
      <c r="J26" s="52"/>
      <c r="K26" s="108"/>
      <c r="L26" s="52"/>
      <c r="M26" s="52"/>
      <c r="N26" s="52"/>
      <c r="O26" s="52"/>
      <c r="P26" s="52"/>
      <c r="Q26" s="52"/>
      <c r="R26" s="52"/>
      <c r="S26" s="52"/>
      <c r="T26" s="52"/>
      <c r="U26" s="108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M26" s="58"/>
      <c r="AN26" s="58"/>
    </row>
    <row r="27" spans="1:40" ht="18.75">
      <c r="A27" s="104">
        <v>42846</v>
      </c>
      <c r="B27" s="105" t="s">
        <v>69</v>
      </c>
      <c r="C27" s="109" t="s">
        <v>99</v>
      </c>
      <c r="D27" s="109" t="s">
        <v>100</v>
      </c>
      <c r="E27" s="106">
        <v>36</v>
      </c>
      <c r="F27" s="108"/>
      <c r="G27" s="52"/>
      <c r="H27" s="52"/>
      <c r="I27" s="52"/>
      <c r="J27" s="52"/>
      <c r="K27" s="108"/>
      <c r="L27" s="52">
        <v>36</v>
      </c>
      <c r="M27" s="52"/>
      <c r="N27" s="52"/>
      <c r="O27" s="52"/>
      <c r="P27" s="52"/>
      <c r="Q27" s="52"/>
      <c r="R27" s="52"/>
      <c r="S27" s="52"/>
      <c r="T27" s="52"/>
      <c r="U27" s="108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M27" s="58"/>
      <c r="AN27" s="58"/>
    </row>
    <row r="28" spans="1:39" ht="19.5" thickBot="1">
      <c r="A28" s="23"/>
      <c r="E28" s="112">
        <f>SUM(E7:E27)</f>
        <v>7046.77</v>
      </c>
      <c r="F28" s="112">
        <f aca="true" t="shared" si="2" ref="F28:AJ28">SUM(F7:F26)</f>
        <v>349.53</v>
      </c>
      <c r="G28" s="112">
        <f t="shared" si="2"/>
        <v>0</v>
      </c>
      <c r="H28" s="112">
        <f t="shared" si="2"/>
        <v>0</v>
      </c>
      <c r="I28" s="112">
        <f t="shared" si="2"/>
        <v>0</v>
      </c>
      <c r="J28" s="112">
        <f t="shared" si="2"/>
        <v>0</v>
      </c>
      <c r="K28" s="112">
        <f t="shared" si="2"/>
        <v>0</v>
      </c>
      <c r="L28" s="112">
        <f t="shared" si="2"/>
        <v>8</v>
      </c>
      <c r="M28" s="112">
        <f t="shared" si="2"/>
        <v>0</v>
      </c>
      <c r="N28" s="112">
        <f t="shared" si="2"/>
        <v>0</v>
      </c>
      <c r="O28" s="112">
        <f t="shared" si="2"/>
        <v>0</v>
      </c>
      <c r="P28" s="112">
        <f t="shared" si="2"/>
        <v>39.25</v>
      </c>
      <c r="Q28" s="112">
        <f t="shared" si="2"/>
        <v>1679.41</v>
      </c>
      <c r="R28" s="112">
        <f t="shared" si="2"/>
        <v>0</v>
      </c>
      <c r="S28" s="112">
        <f t="shared" si="2"/>
        <v>0</v>
      </c>
      <c r="T28" s="112">
        <f t="shared" si="2"/>
        <v>0</v>
      </c>
      <c r="U28" s="112">
        <f t="shared" si="2"/>
        <v>56.82000000000001</v>
      </c>
      <c r="V28" s="112">
        <f t="shared" si="2"/>
        <v>0</v>
      </c>
      <c r="W28" s="112">
        <f t="shared" si="2"/>
        <v>0</v>
      </c>
      <c r="X28" s="112">
        <f t="shared" si="2"/>
        <v>0</v>
      </c>
      <c r="Y28" s="112">
        <f t="shared" si="2"/>
        <v>0</v>
      </c>
      <c r="Z28" s="112">
        <f t="shared" si="2"/>
        <v>0</v>
      </c>
      <c r="AA28" s="112">
        <f t="shared" si="2"/>
        <v>0</v>
      </c>
      <c r="AB28" s="112">
        <f t="shared" si="2"/>
        <v>0</v>
      </c>
      <c r="AC28" s="112">
        <f t="shared" si="2"/>
        <v>0</v>
      </c>
      <c r="AD28" s="112">
        <f t="shared" si="2"/>
        <v>0</v>
      </c>
      <c r="AE28" s="112">
        <f t="shared" si="2"/>
        <v>0</v>
      </c>
      <c r="AF28" s="112">
        <f t="shared" si="2"/>
        <v>0</v>
      </c>
      <c r="AG28" s="112">
        <f t="shared" si="2"/>
        <v>1684.58</v>
      </c>
      <c r="AH28" s="112">
        <f t="shared" si="2"/>
        <v>0</v>
      </c>
      <c r="AI28" s="112">
        <f t="shared" si="2"/>
        <v>0</v>
      </c>
      <c r="AJ28" s="112">
        <f t="shared" si="2"/>
        <v>0</v>
      </c>
      <c r="AK28" s="112">
        <f>SUM(AK8:AK26)</f>
        <v>0</v>
      </c>
      <c r="AL28" s="112"/>
      <c r="AM28" s="58"/>
    </row>
    <row r="29" spans="1:21" ht="18.75">
      <c r="A29" s="111"/>
      <c r="B29" s="29"/>
      <c r="D29" s="42"/>
      <c r="E29" s="62"/>
      <c r="G29" s="58"/>
      <c r="H29" s="113"/>
      <c r="I29" s="52"/>
      <c r="J29" s="52"/>
      <c r="K29" s="52"/>
      <c r="L29" s="52"/>
      <c r="M29" s="52"/>
      <c r="N29" s="52"/>
      <c r="O29" s="52"/>
      <c r="P29" s="52"/>
      <c r="R29" s="114"/>
      <c r="U29" s="58"/>
    </row>
    <row r="30" spans="1:26" ht="18.75">
      <c r="A30" s="115" t="s">
        <v>96</v>
      </c>
      <c r="B30" s="116"/>
      <c r="C30" s="42"/>
      <c r="E30" s="62"/>
      <c r="F30" s="62"/>
      <c r="G30" s="58"/>
      <c r="H30" s="62"/>
      <c r="I30" s="62"/>
      <c r="J30" s="62"/>
      <c r="K30" s="62"/>
      <c r="L30" s="62"/>
      <c r="M30" s="62"/>
      <c r="N30" s="62"/>
      <c r="O30" s="62"/>
      <c r="P30" s="62"/>
      <c r="R30" s="114"/>
      <c r="Z30" s="58"/>
    </row>
    <row r="31" spans="1:26" ht="18.75">
      <c r="A31" s="104"/>
      <c r="B31" s="105"/>
      <c r="D31" s="117"/>
      <c r="H31" s="62"/>
      <c r="I31" s="62"/>
      <c r="J31" s="62"/>
      <c r="K31" s="62"/>
      <c r="L31" s="62"/>
      <c r="M31" s="62"/>
      <c r="N31" s="62"/>
      <c r="O31" s="62"/>
      <c r="P31" s="62"/>
      <c r="R31" s="114"/>
      <c r="Z31" s="58"/>
    </row>
    <row r="32" spans="1:26" ht="18.75">
      <c r="A32" s="104"/>
      <c r="B32" s="105">
        <v>1494</v>
      </c>
      <c r="C32" s="109" t="s">
        <v>79</v>
      </c>
      <c r="D32" s="117">
        <v>150</v>
      </c>
      <c r="F32" s="62"/>
      <c r="G32" s="58"/>
      <c r="H32" s="62"/>
      <c r="I32" s="62"/>
      <c r="J32" s="62"/>
      <c r="K32" s="62"/>
      <c r="L32" s="62"/>
      <c r="M32" s="62"/>
      <c r="N32" s="62"/>
      <c r="O32" s="62"/>
      <c r="P32" s="62"/>
      <c r="R32" s="114"/>
      <c r="Z32" s="58"/>
    </row>
    <row r="33" spans="1:26" ht="18.75">
      <c r="A33" s="104"/>
      <c r="B33" s="105">
        <v>1495</v>
      </c>
      <c r="C33" s="23" t="s">
        <v>80</v>
      </c>
      <c r="D33" s="117">
        <v>150</v>
      </c>
      <c r="F33" s="62"/>
      <c r="G33" s="58"/>
      <c r="H33" s="62"/>
      <c r="I33" s="62"/>
      <c r="J33" s="62"/>
      <c r="K33" s="62"/>
      <c r="L33" s="62"/>
      <c r="M33" s="62"/>
      <c r="N33" s="62"/>
      <c r="O33" s="62"/>
      <c r="P33" s="62"/>
      <c r="R33" s="114"/>
      <c r="Z33" s="58"/>
    </row>
    <row r="34" spans="1:26" ht="18.75">
      <c r="A34" s="104"/>
      <c r="B34" s="105">
        <v>1496</v>
      </c>
      <c r="C34" s="23" t="s">
        <v>81</v>
      </c>
      <c r="D34" s="117">
        <v>150</v>
      </c>
      <c r="F34" s="62"/>
      <c r="G34" s="58"/>
      <c r="H34" s="62"/>
      <c r="I34" s="62"/>
      <c r="J34" s="62"/>
      <c r="K34" s="62"/>
      <c r="L34" s="62"/>
      <c r="M34" s="62"/>
      <c r="N34" s="62"/>
      <c r="O34" s="62"/>
      <c r="P34" s="62"/>
      <c r="R34" s="114"/>
      <c r="Z34" s="58"/>
    </row>
    <row r="35" spans="2:17" ht="18.75">
      <c r="B35" s="105">
        <v>1499</v>
      </c>
      <c r="C35" s="23" t="s">
        <v>85</v>
      </c>
      <c r="D35" s="117">
        <v>150</v>
      </c>
      <c r="N35" s="48"/>
      <c r="O35" s="62"/>
      <c r="P35" s="62"/>
      <c r="Q35" s="62"/>
    </row>
    <row r="36" spans="1:17" ht="18.75">
      <c r="A36" s="104"/>
      <c r="B36" s="105">
        <v>1500</v>
      </c>
      <c r="C36" s="23" t="s">
        <v>86</v>
      </c>
      <c r="D36" s="117">
        <v>150</v>
      </c>
      <c r="E36" s="23">
        <v>1</v>
      </c>
      <c r="F36" s="23" t="s">
        <v>119</v>
      </c>
      <c r="N36" s="48"/>
      <c r="O36" s="62"/>
      <c r="P36" s="62"/>
      <c r="Q36" s="62"/>
    </row>
    <row r="37" spans="2:17" ht="18.75">
      <c r="B37" s="105">
        <v>1502</v>
      </c>
      <c r="C37" s="23" t="s">
        <v>97</v>
      </c>
      <c r="D37" s="117">
        <v>150</v>
      </c>
      <c r="N37" s="48"/>
      <c r="O37" s="62"/>
      <c r="P37" s="62"/>
      <c r="Q37" s="62"/>
    </row>
    <row r="38" spans="1:17" ht="18.75">
      <c r="A38" s="104"/>
      <c r="B38" s="105">
        <v>1507</v>
      </c>
      <c r="C38" s="23" t="s">
        <v>85</v>
      </c>
      <c r="D38" s="117">
        <v>600</v>
      </c>
      <c r="N38" s="48"/>
      <c r="O38" s="62"/>
      <c r="P38" s="62"/>
      <c r="Q38" s="62"/>
    </row>
    <row r="39" spans="4:17" ht="18.75">
      <c r="D39" s="117"/>
      <c r="F39" s="23" t="s">
        <v>20</v>
      </c>
      <c r="N39" s="48"/>
      <c r="O39" s="62"/>
      <c r="P39" s="62"/>
      <c r="Q39" s="62"/>
    </row>
    <row r="40" spans="1:17" ht="18.75">
      <c r="A40" s="104"/>
      <c r="B40" s="30"/>
      <c r="D40" s="117"/>
      <c r="F40" s="29"/>
      <c r="N40" s="48"/>
      <c r="O40" s="62"/>
      <c r="P40" s="62"/>
      <c r="Q40" s="62"/>
    </row>
    <row r="41" spans="4:17" ht="18.75">
      <c r="D41" s="117"/>
      <c r="E41" s="23">
        <v>2</v>
      </c>
      <c r="F41" s="23" t="s">
        <v>120</v>
      </c>
      <c r="N41" s="48"/>
      <c r="O41" s="62"/>
      <c r="P41" s="62"/>
      <c r="Q41" s="62"/>
    </row>
    <row r="42" spans="4:17" ht="18.75">
      <c r="D42" s="117"/>
      <c r="N42" s="48"/>
      <c r="O42" s="62"/>
      <c r="P42" s="62"/>
      <c r="Q42" s="62"/>
    </row>
    <row r="43" spans="4:17" ht="18.75">
      <c r="D43" s="117"/>
      <c r="N43" s="48"/>
      <c r="O43" s="62"/>
      <c r="P43" s="62"/>
      <c r="Q43" s="62"/>
    </row>
    <row r="44" spans="4:17" ht="18.75">
      <c r="D44" s="117"/>
      <c r="N44" s="48"/>
      <c r="O44" s="62"/>
      <c r="P44" s="62"/>
      <c r="Q44" s="62"/>
    </row>
    <row r="45" spans="1:17" ht="18.75">
      <c r="A45" s="23"/>
      <c r="C45" s="42"/>
      <c r="D45" s="118"/>
      <c r="O45" s="62"/>
      <c r="P45" s="62"/>
      <c r="Q45" s="62"/>
    </row>
    <row r="46" spans="1:17" ht="18.75">
      <c r="A46" s="104"/>
      <c r="B46" s="119"/>
      <c r="P46" s="62"/>
      <c r="Q46" s="62"/>
    </row>
    <row r="47" spans="1:17" ht="18.75">
      <c r="A47" s="104"/>
      <c r="B47" s="30"/>
      <c r="C47" s="109"/>
      <c r="F47" s="23" t="s">
        <v>20</v>
      </c>
      <c r="Q47" s="62"/>
    </row>
    <row r="48" spans="3:17" ht="18.75">
      <c r="C48" s="109"/>
      <c r="D48" s="52"/>
      <c r="N48" s="62"/>
      <c r="O48" s="62"/>
      <c r="P48" s="62"/>
      <c r="Q48" s="62"/>
    </row>
    <row r="49" spans="4:37" ht="18.75">
      <c r="D49" s="52"/>
      <c r="N49" s="62"/>
      <c r="O49" s="62"/>
      <c r="P49" s="62"/>
      <c r="Q49" s="62"/>
      <c r="AJ49" s="23"/>
      <c r="AK49" s="23"/>
    </row>
    <row r="50" spans="5:37" ht="18.75"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AJ50" s="23"/>
      <c r="AK50" s="23"/>
    </row>
    <row r="51" spans="5:37" ht="18.75"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AJ51" s="23"/>
      <c r="AK51" s="23"/>
    </row>
    <row r="52" spans="1:37" ht="18.75">
      <c r="A52" s="104"/>
      <c r="B52" s="105"/>
      <c r="C52" s="10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AJ52" s="23"/>
      <c r="AK52" s="23"/>
    </row>
    <row r="53" spans="1:37" ht="18.75">
      <c r="A53" s="104"/>
      <c r="B53" s="105"/>
      <c r="C53" s="109"/>
      <c r="D53" s="5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AJ53" s="23"/>
      <c r="AK53" s="23"/>
    </row>
    <row r="54" spans="4:37" ht="18.75">
      <c r="D54" s="5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AJ54" s="23"/>
      <c r="AK54" s="23"/>
    </row>
    <row r="55" spans="5:37" ht="18.75"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AJ55" s="23"/>
      <c r="AK55" s="23"/>
    </row>
    <row r="56" spans="5:37" ht="18.75"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AJ56" s="23"/>
      <c r="AK56" s="23"/>
    </row>
  </sheetData>
  <sheetProtection/>
  <mergeCells count="2">
    <mergeCell ref="A1:AJ1"/>
    <mergeCell ref="A2:AJ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70" zoomScaleNormal="70" zoomScalePageLayoutView="0" workbookViewId="0" topLeftCell="A1">
      <selection activeCell="I11" sqref="I11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3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"/>
      <c r="N1" s="2"/>
      <c r="O1" s="2"/>
      <c r="P1" s="2"/>
      <c r="Q1" s="2"/>
      <c r="R1" s="2"/>
      <c r="S1" s="2"/>
      <c r="T1" s="2"/>
    </row>
    <row r="2" spans="1:20" ht="21">
      <c r="A2" s="128" t="s">
        <v>52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">
        <v>113</v>
      </c>
    </row>
    <row r="5" spans="4:12" ht="12.75">
      <c r="D5" s="129" t="s">
        <v>5</v>
      </c>
      <c r="E5" s="129"/>
      <c r="F5" s="129"/>
      <c r="G5" s="129" t="s">
        <v>6</v>
      </c>
      <c r="H5" s="129"/>
      <c r="I5" s="129"/>
      <c r="J5" s="129"/>
      <c r="K5" s="129"/>
      <c r="L5" s="129"/>
    </row>
    <row r="6" spans="4:12" s="8" customFormat="1" ht="15.75"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21</v>
      </c>
      <c r="B7" s="11" t="s">
        <v>22</v>
      </c>
      <c r="C7" s="64" t="s">
        <v>23</v>
      </c>
      <c r="D7" s="65" t="s">
        <v>7</v>
      </c>
      <c r="E7" s="65" t="s">
        <v>24</v>
      </c>
      <c r="F7" s="65" t="s">
        <v>28</v>
      </c>
      <c r="G7" s="69" t="s">
        <v>7</v>
      </c>
      <c r="H7" s="65" t="s">
        <v>24</v>
      </c>
      <c r="I7" s="66" t="s">
        <v>25</v>
      </c>
      <c r="J7" s="66" t="s">
        <v>26</v>
      </c>
      <c r="K7" s="66" t="s">
        <v>27</v>
      </c>
      <c r="L7" s="65" t="s">
        <v>28</v>
      </c>
      <c r="M7" s="67"/>
    </row>
    <row r="8" spans="1:13" s="8" customFormat="1" ht="15.75">
      <c r="A8" s="86">
        <v>42835</v>
      </c>
      <c r="B8" s="8" t="s">
        <v>114</v>
      </c>
      <c r="C8" s="85">
        <v>10000</v>
      </c>
      <c r="D8" s="84"/>
      <c r="E8" s="84"/>
      <c r="F8" s="84"/>
      <c r="G8" s="83"/>
      <c r="H8" s="123">
        <v>10000</v>
      </c>
      <c r="I8" s="12"/>
      <c r="J8" s="12"/>
      <c r="K8" s="12"/>
      <c r="L8" s="84"/>
      <c r="M8" s="67"/>
    </row>
    <row r="9" spans="2:13" s="8" customFormat="1" ht="15.75">
      <c r="B9" s="13" t="s">
        <v>65</v>
      </c>
      <c r="C9" s="68">
        <f aca="true" t="shared" si="0" ref="C9:L9">SUM(C8:C8)</f>
        <v>10000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10000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7"/>
    </row>
    <row r="10" spans="1:12" s="8" customFormat="1" ht="15.75">
      <c r="A10" s="26"/>
      <c r="B10" s="8" t="s">
        <v>77</v>
      </c>
      <c r="C10" s="15"/>
      <c r="D10" s="16"/>
      <c r="E10" s="17"/>
      <c r="F10" s="15"/>
      <c r="G10" s="16"/>
      <c r="H10" s="16"/>
      <c r="I10" s="17">
        <v>2.32</v>
      </c>
      <c r="J10" s="16"/>
      <c r="K10" s="16"/>
      <c r="L10" s="15"/>
    </row>
    <row r="11" spans="1:12" s="8" customFormat="1" ht="15.75">
      <c r="A11" s="26"/>
      <c r="C11" s="15"/>
      <c r="D11" s="16"/>
      <c r="E11" s="17"/>
      <c r="F11" s="15"/>
      <c r="G11" s="16"/>
      <c r="H11" s="16"/>
      <c r="I11" s="17"/>
      <c r="J11" s="16"/>
      <c r="K11" s="16"/>
      <c r="L11" s="15"/>
    </row>
    <row r="12" spans="1:12" s="8" customFormat="1" ht="15.75">
      <c r="A12" s="93"/>
      <c r="B12" s="13" t="s">
        <v>64</v>
      </c>
      <c r="C12" s="14">
        <v>2.32</v>
      </c>
      <c r="D12" s="14">
        <f aca="true" t="shared" si="1" ref="D12:L12">SUM(D10:D10)</f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2.32</v>
      </c>
      <c r="J12" s="14">
        <f t="shared" si="1"/>
        <v>0</v>
      </c>
      <c r="K12" s="14">
        <f t="shared" si="1"/>
        <v>0</v>
      </c>
      <c r="L12" s="14">
        <f t="shared" si="1"/>
        <v>0</v>
      </c>
    </row>
    <row r="13" spans="3:12" s="8" customFormat="1" ht="15.75"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2:12" s="8" customFormat="1" ht="15.75">
      <c r="B14" s="19" t="s">
        <v>14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6" s="8" customFormat="1" ht="15.75">
      <c r="B15" s="20"/>
      <c r="D15" s="21"/>
      <c r="E15" s="21"/>
      <c r="F15" s="21"/>
    </row>
    <row r="16" spans="1:6" s="8" customFormat="1" ht="18.75">
      <c r="A16" s="22">
        <v>1</v>
      </c>
      <c r="B16" s="23" t="s">
        <v>119</v>
      </c>
      <c r="D16" s="21"/>
      <c r="E16" s="22">
        <v>2</v>
      </c>
      <c r="F16" s="23" t="s">
        <v>120</v>
      </c>
    </row>
    <row r="17" spans="1:6" s="8" customFormat="1" ht="15.75">
      <c r="A17" s="22"/>
      <c r="B17" s="24"/>
      <c r="D17" s="21"/>
      <c r="E17" s="22"/>
      <c r="F17" s="24"/>
    </row>
    <row r="18" spans="2:4" s="8" customFormat="1" ht="15.75">
      <c r="B18" s="20"/>
      <c r="D18" s="21"/>
    </row>
    <row r="19" spans="2:6" s="8" customFormat="1" ht="18.75">
      <c r="B19" s="23" t="s">
        <v>20</v>
      </c>
      <c r="D19" s="21"/>
      <c r="F19" s="23" t="s">
        <v>20</v>
      </c>
    </row>
    <row r="34" ht="12.75">
      <c r="C34" s="25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2017-06-05T15:31:52Z</cp:lastPrinted>
  <dcterms:created xsi:type="dcterms:W3CDTF">2009-07-03T09:44:31Z</dcterms:created>
  <dcterms:modified xsi:type="dcterms:W3CDTF">2017-06-14T18:11:54Z</dcterms:modified>
  <cp:category/>
  <cp:version/>
  <cp:contentType/>
  <cp:contentStatus/>
</cp:coreProperties>
</file>